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2810" activeTab="0"/>
  </bookViews>
  <sheets>
    <sheet name="costo del personale 202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<sst xmlns="http://schemas.openxmlformats.org/spreadsheetml/2006/main" count="75" uniqueCount="55">
  <si>
    <t>impiegati e dirigenti</t>
  </si>
  <si>
    <t xml:space="preserve">operai </t>
  </si>
  <si>
    <t>Art. 16 c. 2 d. lgs 33/2013</t>
  </si>
  <si>
    <t>totale</t>
  </si>
  <si>
    <t>Conto Annuale del  personale</t>
  </si>
  <si>
    <t xml:space="preserve">costo annuale del personale </t>
  </si>
  <si>
    <t>salari e stipendi</t>
  </si>
  <si>
    <t xml:space="preserve">Oneri sociali INPS </t>
  </si>
  <si>
    <t>Oneri sociali INAIL</t>
  </si>
  <si>
    <t>FASDA</t>
  </si>
  <si>
    <t>Fasdac-Negri-Pastore</t>
  </si>
  <si>
    <t>salari e stipen. interin.</t>
  </si>
  <si>
    <t xml:space="preserve">totale </t>
  </si>
  <si>
    <t>differenza</t>
  </si>
  <si>
    <t>TFR</t>
  </si>
  <si>
    <t>Totale senza int.li</t>
  </si>
  <si>
    <t xml:space="preserve">impiegati </t>
  </si>
  <si>
    <t>nota*:</t>
  </si>
  <si>
    <t>non sono previsti premi per il Direttore Generale</t>
  </si>
  <si>
    <t>Ammontare complessivo dei premi previsti</t>
  </si>
  <si>
    <t>ammontare premi erogati</t>
  </si>
  <si>
    <t>premio medio</t>
  </si>
  <si>
    <t>descrizione della voce</t>
  </si>
  <si>
    <t>max erogato</t>
  </si>
  <si>
    <t>min. erogato</t>
  </si>
  <si>
    <t>Enti di diritto privato controllati numero:</t>
  </si>
  <si>
    <t>Dichiarazione insussistenza incomp. Incarico nr.:</t>
  </si>
  <si>
    <t>massimo</t>
  </si>
  <si>
    <t>minimo</t>
  </si>
  <si>
    <t>Art. 13 c. 1 - lett b - d lgs 33/13:</t>
  </si>
  <si>
    <t>link organigramma</t>
  </si>
  <si>
    <t>art. 16 c. 3 d. lgs 33/2013</t>
  </si>
  <si>
    <t>Art. 21 c. 1 -  d lgs 33/13; art: 47 c. 8 , d lgs n. 165/2001:</t>
  </si>
  <si>
    <t>Art. 14, c. 1, lett. c), d.lgs. n. 33/2013</t>
  </si>
  <si>
    <t>Importi di viaggi di servizio e missioni pagati con fondi pubblici</t>
  </si>
  <si>
    <t>operai</t>
  </si>
  <si>
    <t>impiegati</t>
  </si>
  <si>
    <t>NOTA: SO.GE.NU.S. S.p.A. non si è avvalsa di lavoratori a tempo determinato.</t>
  </si>
  <si>
    <t>art. 16 c. 1 d. lgs 33/2013</t>
  </si>
  <si>
    <t>art. 17 c. 1 d. lgs 33/2013</t>
  </si>
  <si>
    <t>art. 17 c. 2 d. lgs 33/2013</t>
  </si>
  <si>
    <t>art. 20 c. 1 d. lgs 33/2013*</t>
  </si>
  <si>
    <t>art. 20 c. 2 d. lgs 33/2013*</t>
  </si>
  <si>
    <t>art. 20 c. 3 d. lgs 33/2013</t>
  </si>
  <si>
    <t>http://www.utilitalia.it/area_lavoro/contratti</t>
  </si>
  <si>
    <r>
      <t xml:space="preserve">tassi di assenza </t>
    </r>
    <r>
      <rPr>
        <b/>
        <sz val="8"/>
        <color indexed="8"/>
        <rFont val="Calibri"/>
        <family val="2"/>
      </rPr>
      <t>in_% su ore lavorabili</t>
    </r>
  </si>
  <si>
    <t>dirigenti</t>
  </si>
  <si>
    <t>ANNO 2022</t>
  </si>
  <si>
    <t>a bilancio 2022</t>
  </si>
  <si>
    <t xml:space="preserve">Altri costi </t>
  </si>
  <si>
    <t>1° trim. 2022</t>
  </si>
  <si>
    <t>2° trim. 2022</t>
  </si>
  <si>
    <t>3° trim. 2022</t>
  </si>
  <si>
    <t>4° trim. 2022</t>
  </si>
  <si>
    <t>anno 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</si>
</sst>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_ * #,##0.00_-[$₹-44D]_ ;_ * #,##0.00\-[$₹-44D]_ ;_ * &quot;-&quot;??_-[$₹-44D]_ ;_ @_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[$€-2]\ #,##0.00;[Red]\-[$€-2]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40" fillId="0" borderId="10" xfId="0" applyFont="1" applyBorder="1" applyAlignment="1">
      <alignment vertical="center" wrapText="1"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0" fontId="0" fillId="0" borderId="13" xfId="0" applyNumberFormat="1" applyBorder="1" applyAlignment="1">
      <alignment/>
    </xf>
    <xf numFmtId="0" fontId="4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70" fontId="44" fillId="0" borderId="10" xfId="0" applyNumberFormat="1" applyFont="1" applyBorder="1" applyAlignment="1">
      <alignment/>
    </xf>
    <xf numFmtId="170" fontId="44" fillId="0" borderId="13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170" fontId="0" fillId="0" borderId="10" xfId="0" applyNumberFormat="1" applyFill="1" applyBorder="1" applyAlignment="1">
      <alignment/>
    </xf>
    <xf numFmtId="4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center"/>
    </xf>
    <xf numFmtId="10" fontId="0" fillId="0" borderId="13" xfId="0" applyNumberFormat="1" applyFill="1" applyBorder="1" applyAlignment="1">
      <alignment horizontal="center"/>
    </xf>
    <xf numFmtId="10" fontId="0" fillId="0" borderId="16" xfId="0" applyNumberFormat="1" applyBorder="1" applyAlignment="1">
      <alignment horizontal="center" vertical="center" wrapText="1"/>
    </xf>
    <xf numFmtId="10" fontId="0" fillId="0" borderId="17" xfId="0" applyNumberFormat="1" applyBorder="1" applyAlignment="1">
      <alignment horizontal="center" vertical="center" wrapText="1"/>
    </xf>
    <xf numFmtId="44" fontId="4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29" fillId="0" borderId="21" xfId="36" applyBorder="1" applyAlignment="1">
      <alignment horizontal="left" vertical="center"/>
    </xf>
    <xf numFmtId="0" fontId="45" fillId="0" borderId="22" xfId="36" applyFont="1" applyBorder="1" applyAlignment="1">
      <alignment horizontal="left" vertical="center"/>
    </xf>
    <xf numFmtId="0" fontId="45" fillId="0" borderId="23" xfId="36" applyFont="1" applyBorder="1" applyAlignment="1">
      <alignment horizontal="left" vertical="center"/>
    </xf>
    <xf numFmtId="0" fontId="45" fillId="0" borderId="24" xfId="36" applyFont="1" applyBorder="1" applyAlignment="1">
      <alignment horizontal="left" vertical="center"/>
    </xf>
    <xf numFmtId="0" fontId="45" fillId="0" borderId="25" xfId="36" applyFont="1" applyBorder="1" applyAlignment="1">
      <alignment horizontal="left" vertical="center"/>
    </xf>
    <xf numFmtId="0" fontId="45" fillId="0" borderId="26" xfId="36" applyFont="1" applyBorder="1" applyAlignment="1">
      <alignment horizontal="left" vertic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left" wrapText="1"/>
    </xf>
    <xf numFmtId="0" fontId="40" fillId="0" borderId="35" xfId="0" applyFont="1" applyBorder="1" applyAlignment="1">
      <alignment horizontal="left" wrapText="1"/>
    </xf>
    <xf numFmtId="0" fontId="40" fillId="0" borderId="34" xfId="0" applyFont="1" applyBorder="1" applyAlignment="1">
      <alignment horizontal="left" wrapText="1"/>
    </xf>
    <xf numFmtId="0" fontId="40" fillId="0" borderId="36" xfId="0" applyFont="1" applyBorder="1" applyAlignment="1">
      <alignment horizontal="left" wrapText="1"/>
    </xf>
    <xf numFmtId="0" fontId="40" fillId="0" borderId="37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5" fillId="0" borderId="11" xfId="36" applyFont="1" applyBorder="1" applyAlignment="1">
      <alignment horizontal="left"/>
    </xf>
    <xf numFmtId="0" fontId="45" fillId="0" borderId="12" xfId="36" applyFont="1" applyBorder="1" applyAlignment="1">
      <alignment horizontal="left"/>
    </xf>
    <xf numFmtId="0" fontId="0" fillId="2" borderId="3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40" fillId="0" borderId="0" xfId="0" applyFont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46" fillId="0" borderId="37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40" fillId="0" borderId="3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0" fontId="0" fillId="0" borderId="12" xfId="0" applyNumberFormat="1" applyBorder="1" applyAlignment="1">
      <alignment/>
    </xf>
    <xf numFmtId="170" fontId="0" fillId="0" borderId="39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genus.com/wp-content/download/Amministrazione%20trasparente/PRO%204%20M02%20ORGANIGRAMMA.pdf" TargetMode="External" /><Relationship Id="rId2" Type="http://schemas.openxmlformats.org/officeDocument/2006/relationships/hyperlink" Target="http://www.utilitalia.it/area_lavoro/contratti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120" zoomScaleNormal="120" zoomScalePageLayoutView="0" workbookViewId="0" topLeftCell="A1">
      <selection activeCell="K11" sqref="K11"/>
    </sheetView>
  </sheetViews>
  <sheetFormatPr defaultColWidth="9.140625" defaultRowHeight="15"/>
  <cols>
    <col min="1" max="1" width="12.57421875" style="0" customWidth="1"/>
    <col min="2" max="2" width="16.28125" style="0" customWidth="1"/>
    <col min="3" max="3" width="13.140625" style="0" bestFit="1" customWidth="1"/>
    <col min="4" max="4" width="14.7109375" style="0" bestFit="1" customWidth="1"/>
    <col min="5" max="5" width="15.140625" style="0" customWidth="1"/>
    <col min="6" max="6" width="13.7109375" style="0" bestFit="1" customWidth="1"/>
    <col min="7" max="7" width="10.57421875" style="0" hidden="1" customWidth="1"/>
    <col min="8" max="8" width="12.7109375" style="0" bestFit="1" customWidth="1"/>
  </cols>
  <sheetData>
    <row r="1" spans="1:5" ht="15">
      <c r="A1" s="70" t="s">
        <v>47</v>
      </c>
      <c r="B1" s="70"/>
      <c r="C1" s="70"/>
      <c r="D1" s="70"/>
      <c r="E1" s="70"/>
    </row>
    <row r="2" ht="15.75" thickBot="1"/>
    <row r="3" spans="1:5" ht="15">
      <c r="A3" s="63" t="s">
        <v>29</v>
      </c>
      <c r="B3" s="64"/>
      <c r="C3" s="65" t="s">
        <v>30</v>
      </c>
      <c r="D3" s="65"/>
      <c r="E3" s="66"/>
    </row>
    <row r="4" spans="1:5" ht="15.75" thickBot="1">
      <c r="A4" s="67"/>
      <c r="B4" s="68"/>
      <c r="C4" s="68"/>
      <c r="D4" s="68"/>
      <c r="E4" s="69"/>
    </row>
    <row r="5" spans="1:5" ht="30">
      <c r="A5" s="36" t="s">
        <v>38</v>
      </c>
      <c r="B5" s="39" t="s">
        <v>4</v>
      </c>
      <c r="C5" s="7" t="s">
        <v>0</v>
      </c>
      <c r="D5" s="7" t="s">
        <v>1</v>
      </c>
      <c r="E5" s="8" t="s">
        <v>3</v>
      </c>
    </row>
    <row r="6" spans="1:5" ht="15">
      <c r="A6" s="37"/>
      <c r="B6" s="40"/>
      <c r="C6" s="2">
        <v>8</v>
      </c>
      <c r="D6" s="2">
        <v>22</v>
      </c>
      <c r="E6" s="9">
        <f>SUM(C6:D6)</f>
        <v>30</v>
      </c>
    </row>
    <row r="7" spans="1:5" ht="15.75" thickBot="1">
      <c r="A7" s="47"/>
      <c r="B7" s="48"/>
      <c r="C7" s="48"/>
      <c r="D7" s="48"/>
      <c r="E7" s="49"/>
    </row>
    <row r="8" spans="1:5" ht="30">
      <c r="A8" s="36" t="s">
        <v>2</v>
      </c>
      <c r="B8" s="39" t="s">
        <v>5</v>
      </c>
      <c r="C8" s="25" t="s">
        <v>0</v>
      </c>
      <c r="D8" s="25" t="s">
        <v>1</v>
      </c>
      <c r="E8" s="8" t="s">
        <v>3</v>
      </c>
    </row>
    <row r="9" spans="1:5" ht="16.5" customHeight="1">
      <c r="A9" s="37"/>
      <c r="B9" s="40"/>
      <c r="C9" s="3">
        <f>C17</f>
        <v>589191.8600000001</v>
      </c>
      <c r="D9" s="3">
        <f>D17</f>
        <v>1262652.95</v>
      </c>
      <c r="E9" s="10">
        <f>E17</f>
        <v>1851844.8100000005</v>
      </c>
    </row>
    <row r="10" spans="1:5" ht="15">
      <c r="A10" s="11" t="s">
        <v>6</v>
      </c>
      <c r="B10" s="2"/>
      <c r="C10" s="23">
        <v>400886</v>
      </c>
      <c r="D10" s="4">
        <v>871024.66</v>
      </c>
      <c r="E10" s="24">
        <f aca="true" t="shared" si="0" ref="E10:E16">SUM(C10:D10)</f>
        <v>1271910.6600000001</v>
      </c>
    </row>
    <row r="11" spans="1:10" ht="15">
      <c r="A11" s="11" t="s">
        <v>7</v>
      </c>
      <c r="B11" s="2"/>
      <c r="C11" s="23">
        <v>117754.46</v>
      </c>
      <c r="D11" s="4">
        <v>253190.57</v>
      </c>
      <c r="E11" s="12">
        <f t="shared" si="0"/>
        <v>370945.03</v>
      </c>
      <c r="F11" s="28"/>
      <c r="I11" s="1"/>
      <c r="J11" s="1"/>
    </row>
    <row r="12" spans="1:8" ht="15">
      <c r="A12" s="11" t="s">
        <v>8</v>
      </c>
      <c r="B12" s="2"/>
      <c r="C12" s="26">
        <v>1684.4</v>
      </c>
      <c r="D12" s="26">
        <v>30388.72</v>
      </c>
      <c r="E12" s="12">
        <f t="shared" si="0"/>
        <v>32073.120000000003</v>
      </c>
      <c r="F12" s="28"/>
      <c r="G12" s="1"/>
      <c r="H12" s="34"/>
    </row>
    <row r="13" spans="1:10" ht="15">
      <c r="A13" s="11" t="s">
        <v>9</v>
      </c>
      <c r="B13" s="2"/>
      <c r="C13" s="4">
        <v>1945.1</v>
      </c>
      <c r="D13" s="4">
        <v>6046.5</v>
      </c>
      <c r="E13" s="12">
        <f t="shared" si="0"/>
        <v>7991.6</v>
      </c>
      <c r="F13" s="28"/>
      <c r="G13">
        <v>-1774.54</v>
      </c>
      <c r="H13" s="27"/>
      <c r="I13" s="1"/>
      <c r="J13" s="1"/>
    </row>
    <row r="14" spans="1:8" ht="15">
      <c r="A14" s="11" t="s">
        <v>10</v>
      </c>
      <c r="B14" s="2"/>
      <c r="C14" s="4">
        <v>17456.87</v>
      </c>
      <c r="D14" s="4">
        <v>0</v>
      </c>
      <c r="E14" s="12">
        <f t="shared" si="0"/>
        <v>17456.87</v>
      </c>
      <c r="F14" s="28"/>
      <c r="G14" s="1">
        <f>SUM(G12:G13)</f>
        <v>-1774.54</v>
      </c>
      <c r="H14" s="1"/>
    </row>
    <row r="15" spans="1:9" ht="15">
      <c r="A15" s="11" t="s">
        <v>49</v>
      </c>
      <c r="B15" s="2"/>
      <c r="C15" s="4">
        <v>5304.24</v>
      </c>
      <c r="D15" s="4">
        <v>30660.65</v>
      </c>
      <c r="E15" s="12">
        <f t="shared" si="0"/>
        <v>35964.89</v>
      </c>
      <c r="I15" s="35"/>
    </row>
    <row r="16" spans="1:5" ht="15">
      <c r="A16" s="11" t="s">
        <v>14</v>
      </c>
      <c r="B16" s="2"/>
      <c r="C16" s="4">
        <v>44160.79</v>
      </c>
      <c r="D16" s="4">
        <v>71341.85</v>
      </c>
      <c r="E16" s="12">
        <f t="shared" si="0"/>
        <v>115502.64000000001</v>
      </c>
    </row>
    <row r="17" spans="1:8" ht="15">
      <c r="A17" s="11" t="s">
        <v>15</v>
      </c>
      <c r="B17" s="2"/>
      <c r="C17" s="23">
        <f>SUM(C10:C16)</f>
        <v>589191.8600000001</v>
      </c>
      <c r="D17" s="23">
        <f>SUM(D10:D16)</f>
        <v>1262652.95</v>
      </c>
      <c r="E17" s="24">
        <f>SUM(E10:E16)</f>
        <v>1851844.8100000005</v>
      </c>
      <c r="H17" s="28"/>
    </row>
    <row r="18" spans="1:5" ht="15">
      <c r="A18" s="11" t="s">
        <v>11</v>
      </c>
      <c r="B18" s="2"/>
      <c r="C18" s="4">
        <v>0</v>
      </c>
      <c r="D18" s="4">
        <v>80137.35</v>
      </c>
      <c r="E18" s="12">
        <f>SUM(C18:D18)</f>
        <v>80137.35</v>
      </c>
    </row>
    <row r="19" spans="1:5" ht="15">
      <c r="A19" s="11" t="s">
        <v>12</v>
      </c>
      <c r="B19" s="2"/>
      <c r="C19" s="4"/>
      <c r="D19" s="4"/>
      <c r="E19" s="24">
        <f>SUM(E17:E18)</f>
        <v>1931982.1600000006</v>
      </c>
    </row>
    <row r="20" spans="1:5" ht="15">
      <c r="A20" s="11" t="s">
        <v>48</v>
      </c>
      <c r="B20" s="2"/>
      <c r="C20" s="4"/>
      <c r="D20" s="4"/>
      <c r="E20" s="24">
        <v>1931982.16</v>
      </c>
    </row>
    <row r="21" spans="1:5" ht="15">
      <c r="A21" s="11" t="s">
        <v>13</v>
      </c>
      <c r="B21" s="2"/>
      <c r="C21" s="4"/>
      <c r="D21" s="4"/>
      <c r="E21" s="12">
        <f>E19-E20</f>
        <v>0</v>
      </c>
    </row>
    <row r="22" spans="1:5" ht="15.75" thickBot="1">
      <c r="A22" s="47"/>
      <c r="B22" s="48"/>
      <c r="C22" s="48"/>
      <c r="D22" s="48"/>
      <c r="E22" s="49"/>
    </row>
    <row r="23" spans="1:5" ht="30">
      <c r="A23" s="36" t="s">
        <v>39</v>
      </c>
      <c r="B23" s="39" t="s">
        <v>4</v>
      </c>
      <c r="C23" s="7" t="s">
        <v>0</v>
      </c>
      <c r="D23" s="7" t="s">
        <v>1</v>
      </c>
      <c r="E23" s="8" t="s">
        <v>3</v>
      </c>
    </row>
    <row r="24" spans="1:5" ht="15">
      <c r="A24" s="37"/>
      <c r="B24" s="40"/>
      <c r="C24" s="4">
        <v>0</v>
      </c>
      <c r="D24" s="4">
        <v>0</v>
      </c>
      <c r="E24" s="12">
        <f>SUM(C24:D24)</f>
        <v>0</v>
      </c>
    </row>
    <row r="25" spans="1:5" ht="15.75" thickBot="1">
      <c r="A25" s="47"/>
      <c r="B25" s="48"/>
      <c r="C25" s="48"/>
      <c r="D25" s="48"/>
      <c r="E25" s="49"/>
    </row>
    <row r="26" spans="1:5" ht="30">
      <c r="A26" s="36" t="s">
        <v>40</v>
      </c>
      <c r="B26" s="39" t="s">
        <v>4</v>
      </c>
      <c r="C26" s="7" t="s">
        <v>0</v>
      </c>
      <c r="D26" s="7" t="s">
        <v>1</v>
      </c>
      <c r="E26" s="8" t="s">
        <v>3</v>
      </c>
    </row>
    <row r="27" spans="1:5" ht="15">
      <c r="A27" s="37"/>
      <c r="B27" s="40"/>
      <c r="C27" s="4">
        <v>0</v>
      </c>
      <c r="D27" s="4">
        <v>0</v>
      </c>
      <c r="E27" s="12">
        <v>0</v>
      </c>
    </row>
    <row r="28" spans="1:5" ht="15.75" thickBot="1">
      <c r="A28" s="47"/>
      <c r="B28" s="48"/>
      <c r="C28" s="48"/>
      <c r="D28" s="48"/>
      <c r="E28" s="49"/>
    </row>
    <row r="29" spans="1:5" ht="26.25">
      <c r="A29" s="56" t="s">
        <v>31</v>
      </c>
      <c r="B29" s="29" t="s">
        <v>45</v>
      </c>
      <c r="C29" s="7" t="s">
        <v>36</v>
      </c>
      <c r="D29" s="7" t="s">
        <v>46</v>
      </c>
      <c r="E29" s="8" t="s">
        <v>35</v>
      </c>
    </row>
    <row r="30" spans="1:5" ht="15">
      <c r="A30" s="57"/>
      <c r="B30" s="30" t="s">
        <v>50</v>
      </c>
      <c r="C30" s="33">
        <v>0.1433</v>
      </c>
      <c r="D30" s="33">
        <v>0</v>
      </c>
      <c r="E30" s="32">
        <v>0.2594</v>
      </c>
    </row>
    <row r="31" spans="1:5" ht="15">
      <c r="A31" s="57"/>
      <c r="B31" s="30" t="s">
        <v>51</v>
      </c>
      <c r="C31" s="33">
        <v>0.1742</v>
      </c>
      <c r="D31" s="33">
        <v>0.08</v>
      </c>
      <c r="E31" s="32">
        <v>0.1876</v>
      </c>
    </row>
    <row r="32" spans="1:5" ht="15">
      <c r="A32" s="57"/>
      <c r="B32" s="30" t="s">
        <v>52</v>
      </c>
      <c r="C32" s="33">
        <v>0.2886</v>
      </c>
      <c r="D32" s="33">
        <v>0.1429</v>
      </c>
      <c r="E32" s="32">
        <v>0.2483</v>
      </c>
    </row>
    <row r="33" spans="1:5" ht="15">
      <c r="A33" s="57"/>
      <c r="B33" s="30" t="s">
        <v>53</v>
      </c>
      <c r="C33" s="33">
        <v>0.2943</v>
      </c>
      <c r="D33" s="33">
        <v>0.1067</v>
      </c>
      <c r="E33" s="31">
        <v>0.2231</v>
      </c>
    </row>
    <row r="34" spans="1:5" ht="15">
      <c r="A34" s="58"/>
      <c r="B34" s="30" t="s">
        <v>54</v>
      </c>
      <c r="C34" s="31">
        <f>(SUM(C30:C33))/4</f>
        <v>0.22510000000000002</v>
      </c>
      <c r="D34" s="31">
        <f>(SUM(D30:D33))/4</f>
        <v>0.0824</v>
      </c>
      <c r="E34" s="31">
        <f>(SUM(E30:E33))/4</f>
        <v>0.2296</v>
      </c>
    </row>
    <row r="35" spans="1:5" ht="15.75" thickBot="1">
      <c r="A35" s="47"/>
      <c r="B35" s="48"/>
      <c r="C35" s="48"/>
      <c r="D35" s="48"/>
      <c r="E35" s="49"/>
    </row>
    <row r="36" spans="1:5" ht="15">
      <c r="A36" s="59" t="s">
        <v>32</v>
      </c>
      <c r="B36" s="60"/>
      <c r="C36" s="41" t="s">
        <v>44</v>
      </c>
      <c r="D36" s="42"/>
      <c r="E36" s="43"/>
    </row>
    <row r="37" spans="1:5" ht="15">
      <c r="A37" s="61"/>
      <c r="B37" s="62"/>
      <c r="C37" s="44"/>
      <c r="D37" s="45"/>
      <c r="E37" s="46"/>
    </row>
    <row r="38" spans="1:5" ht="15.75" thickBot="1">
      <c r="A38" s="47"/>
      <c r="B38" s="48"/>
      <c r="C38" s="48"/>
      <c r="D38" s="48"/>
      <c r="E38" s="49"/>
    </row>
    <row r="39" spans="1:5" ht="15" customHeight="1">
      <c r="A39" s="36" t="s">
        <v>41</v>
      </c>
      <c r="B39" s="39" t="s">
        <v>19</v>
      </c>
      <c r="C39" s="7" t="s">
        <v>16</v>
      </c>
      <c r="D39" s="7" t="s">
        <v>1</v>
      </c>
      <c r="E39" s="8" t="s">
        <v>3</v>
      </c>
    </row>
    <row r="40" spans="1:5" ht="30" customHeight="1">
      <c r="A40" s="38"/>
      <c r="B40" s="40"/>
      <c r="C40" s="4">
        <v>9164.62</v>
      </c>
      <c r="D40" s="4">
        <v>32249.48</v>
      </c>
      <c r="E40" s="12">
        <f>SUM(C40:D40)</f>
        <v>41414.1</v>
      </c>
    </row>
    <row r="41" spans="1:5" ht="30" customHeight="1">
      <c r="A41" s="37"/>
      <c r="B41" s="20" t="s">
        <v>20</v>
      </c>
      <c r="C41" s="4">
        <f>C40</f>
        <v>9164.62</v>
      </c>
      <c r="D41" s="4">
        <f>D40</f>
        <v>32249.48</v>
      </c>
      <c r="E41" s="12">
        <f>SUM(C41:D41)</f>
        <v>41414.1</v>
      </c>
    </row>
    <row r="42" spans="1:5" ht="15">
      <c r="A42" s="11" t="s">
        <v>17</v>
      </c>
      <c r="B42" s="2" t="s">
        <v>18</v>
      </c>
      <c r="C42" s="2"/>
      <c r="D42" s="2"/>
      <c r="E42" s="9"/>
    </row>
    <row r="43" spans="1:5" ht="15.75" thickBot="1">
      <c r="A43" s="53"/>
      <c r="B43" s="54"/>
      <c r="C43" s="54"/>
      <c r="D43" s="54"/>
      <c r="E43" s="55"/>
    </row>
    <row r="44" spans="1:5" ht="30" customHeight="1">
      <c r="A44" s="36" t="s">
        <v>42</v>
      </c>
      <c r="B44" s="13" t="s">
        <v>22</v>
      </c>
      <c r="C44" s="7" t="s">
        <v>16</v>
      </c>
      <c r="D44" s="7" t="s">
        <v>1</v>
      </c>
      <c r="E44" s="50"/>
    </row>
    <row r="45" spans="1:5" ht="15">
      <c r="A45" s="38"/>
      <c r="B45" s="5" t="s">
        <v>21</v>
      </c>
      <c r="C45" s="4">
        <v>1309.23</v>
      </c>
      <c r="D45" s="4">
        <v>1465.89</v>
      </c>
      <c r="E45" s="51"/>
    </row>
    <row r="46" spans="1:5" ht="15">
      <c r="A46" s="38"/>
      <c r="B46" s="5" t="s">
        <v>23</v>
      </c>
      <c r="C46" s="4">
        <v>2988.13</v>
      </c>
      <c r="D46" s="4">
        <v>3264.24</v>
      </c>
      <c r="E46" s="51"/>
    </row>
    <row r="47" spans="1:5" ht="15">
      <c r="A47" s="37"/>
      <c r="B47" s="5" t="s">
        <v>24</v>
      </c>
      <c r="C47" s="4">
        <v>746.4</v>
      </c>
      <c r="D47" s="4">
        <v>865.29</v>
      </c>
      <c r="E47" s="51"/>
    </row>
    <row r="48" spans="1:5" ht="15">
      <c r="A48" s="19"/>
      <c r="B48" s="85"/>
      <c r="C48" s="85"/>
      <c r="D48" s="85"/>
      <c r="E48" s="51"/>
    </row>
    <row r="49" spans="1:5" ht="15">
      <c r="A49" s="19"/>
      <c r="B49" s="5" t="s">
        <v>27</v>
      </c>
      <c r="C49" s="6">
        <f>((C46-C45)/C45)</f>
        <v>1.282356805145009</v>
      </c>
      <c r="D49" s="6">
        <f>((D46-D45)/D45)</f>
        <v>1.2267973722448475</v>
      </c>
      <c r="E49" s="51"/>
    </row>
    <row r="50" spans="1:5" ht="15">
      <c r="A50" s="19"/>
      <c r="B50" s="5" t="s">
        <v>28</v>
      </c>
      <c r="C50" s="6">
        <f>((C47-C45)/C45)</f>
        <v>-0.42989390710570335</v>
      </c>
      <c r="D50" s="6">
        <f>((D47-D45)/D45)</f>
        <v>-0.40971696375580713</v>
      </c>
      <c r="E50" s="51"/>
    </row>
    <row r="51" spans="1:5" ht="15">
      <c r="A51" s="11" t="s">
        <v>17</v>
      </c>
      <c r="B51" s="2" t="s">
        <v>18</v>
      </c>
      <c r="C51" s="2"/>
      <c r="D51" s="2"/>
      <c r="E51" s="52"/>
    </row>
    <row r="52" spans="1:5" ht="15.75" thickBot="1">
      <c r="A52" s="53"/>
      <c r="B52" s="54"/>
      <c r="C52" s="54"/>
      <c r="D52" s="54"/>
      <c r="E52" s="55"/>
    </row>
    <row r="53" spans="1:5" ht="15">
      <c r="A53" s="83" t="s">
        <v>43</v>
      </c>
      <c r="B53" s="14" t="s">
        <v>25</v>
      </c>
      <c r="C53" s="15"/>
      <c r="D53" s="16"/>
      <c r="E53" s="17">
        <v>0</v>
      </c>
    </row>
    <row r="54" spans="1:5" ht="15">
      <c r="A54" s="84"/>
      <c r="B54" s="2" t="s">
        <v>26</v>
      </c>
      <c r="C54" s="2"/>
      <c r="D54" s="2"/>
      <c r="E54" s="18">
        <v>0</v>
      </c>
    </row>
    <row r="55" spans="1:5" ht="15.75" thickBot="1">
      <c r="A55" s="80"/>
      <c r="B55" s="81"/>
      <c r="C55" s="81"/>
      <c r="D55" s="81"/>
      <c r="E55" s="82"/>
    </row>
    <row r="56" spans="1:5" ht="32.25" customHeight="1">
      <c r="A56" s="74" t="s">
        <v>33</v>
      </c>
      <c r="B56" s="77" t="s">
        <v>34</v>
      </c>
      <c r="C56" s="21" t="s">
        <v>35</v>
      </c>
      <c r="D56" s="21"/>
      <c r="E56" s="86">
        <v>106.5</v>
      </c>
    </row>
    <row r="57" spans="1:5" ht="32.25" customHeight="1">
      <c r="A57" s="75"/>
      <c r="B57" s="78"/>
      <c r="C57" s="2" t="s">
        <v>36</v>
      </c>
      <c r="D57" s="2"/>
      <c r="E57" s="12">
        <v>0</v>
      </c>
    </row>
    <row r="58" spans="1:5" ht="32.25" customHeight="1" thickBot="1">
      <c r="A58" s="76"/>
      <c r="B58" s="79"/>
      <c r="C58" s="22" t="s">
        <v>3</v>
      </c>
      <c r="D58" s="22"/>
      <c r="E58" s="87">
        <f>SUM(E56:E57)</f>
        <v>106.5</v>
      </c>
    </row>
    <row r="59" spans="1:5" ht="15.75" thickBot="1">
      <c r="A59" s="71"/>
      <c r="B59" s="72"/>
      <c r="C59" s="72"/>
      <c r="D59" s="72"/>
      <c r="E59" s="73"/>
    </row>
    <row r="60" ht="15">
      <c r="A60" t="s">
        <v>37</v>
      </c>
    </row>
  </sheetData>
  <sheetProtection/>
  <mergeCells count="33">
    <mergeCell ref="B48:D48"/>
    <mergeCell ref="B39:B40"/>
    <mergeCell ref="A39:A41"/>
    <mergeCell ref="A22:E22"/>
    <mergeCell ref="A25:E25"/>
    <mergeCell ref="A26:A27"/>
    <mergeCell ref="A1:E1"/>
    <mergeCell ref="A59:E59"/>
    <mergeCell ref="A52:E52"/>
    <mergeCell ref="A56:A58"/>
    <mergeCell ref="B56:B58"/>
    <mergeCell ref="A55:E55"/>
    <mergeCell ref="A53:A54"/>
    <mergeCell ref="A29:A34"/>
    <mergeCell ref="A28:E28"/>
    <mergeCell ref="A36:B37"/>
    <mergeCell ref="A3:B3"/>
    <mergeCell ref="C3:E3"/>
    <mergeCell ref="A35:E35"/>
    <mergeCell ref="B5:B6"/>
    <mergeCell ref="B8:B9"/>
    <mergeCell ref="A4:E4"/>
    <mergeCell ref="A7:E7"/>
    <mergeCell ref="A5:A6"/>
    <mergeCell ref="A8:A9"/>
    <mergeCell ref="A23:A24"/>
    <mergeCell ref="A44:A47"/>
    <mergeCell ref="B23:B24"/>
    <mergeCell ref="C36:E37"/>
    <mergeCell ref="A38:E38"/>
    <mergeCell ref="E44:E51"/>
    <mergeCell ref="A43:E43"/>
    <mergeCell ref="B26:B27"/>
  </mergeCells>
  <hyperlinks>
    <hyperlink ref="C3:E3" r:id="rId1" display="link organigramma"/>
    <hyperlink ref="C36" r:id="rId2" display="http://www.utilitalia.it/area_lavoro/contratti"/>
  </hyperlinks>
  <printOptions/>
  <pageMargins left="0.7086614173228347" right="0.7086614173228347" top="0.31496062992125984" bottom="0.31496062992125984" header="0.31496062992125984" footer="0.31496062992125984"/>
  <pageSetup fitToHeight="1" fitToWidth="1" horizontalDpi="600" verticalDpi="600" orientation="portrait" paperSize="9" scale="76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Giaccaglia Stefano</dc:creator>
  <cp:keywords/>
  <dc:description/>
  <cp:lastModifiedBy>Giaccaglia Stefano</cp:lastModifiedBy>
  <cp:lastPrinted>2023-04-12T08:00:53Z</cp:lastPrinted>
  <dcterms:created xsi:type="dcterms:W3CDTF">2015-11-27T14:57:07Z</dcterms:created>
  <dcterms:modified xsi:type="dcterms:W3CDTF">2023-04-12T08:03:56Z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