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0" activeTab="0"/>
  </bookViews>
  <sheets>
    <sheet name="costo del personale 202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<sst xmlns="http://schemas.openxmlformats.org/spreadsheetml/2006/main" count="75" uniqueCount="55">
  <si>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</si>
  <si>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</si>
  <si>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</si>
  <si>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</si>
  <si>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</si>
  <si>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</si>
  <si>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</si>
  <si>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</si>
  <si>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</si>
  <si>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</si>
  <si>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</si>
  <si>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salari e stipen. interin.</t>
  </si>
  <si>
    <t xml:space="preserve">totale </t>
  </si>
  <si>
    <t>differenza</t>
  </si>
  <si>
    <t>TFR</t>
  </si>
  <si>
    <t>Totale senza int.li</t>
  </si>
  <si>
    <t xml:space="preserve">impiegati </t>
  </si>
  <si>
    <t>nota*:</t>
  </si>
  <si>
    <t>non sono previsti premi per il Direttore Generale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</si>
  <si>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</si>
  <si>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</si>
  <si>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</si>
  <si>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</si>
  <si>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</si>
  <si>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</si>
  <si>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</si>
  <si>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</si>
  <si>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massimo</t>
  </si>
  <si>
    <t>minimo</t>
  </si>
  <si>
    <t>Art. 13 c. 1 - lett b - d lgs 33/13:</t>
  </si>
  <si>
    <t>link organigramma</t>
  </si>
  <si>
    <t>art. 16 c. 3 d. lgs 33/2013</t>
  </si>
  <si>
    <t>Art. 21 c. 1 -  d lgs 33/13; art: 47 c. 8 , d lgs n. 165/2001:</t>
  </si>
  <si>
    <t>Art. 14, c. 1, lett. c), d.lgs. n. 33/2013</t>
  </si>
  <si>
    <t>Importi di viaggi di servizio e missioni pagati con fondi pubblici</t>
  </si>
  <si>
    <t>operai</t>
  </si>
  <si>
    <t>impiegati</t>
  </si>
  <si>
    <t>art. 16 c. 1 d. lgs 33/2013</t>
  </si>
  <si>
    <t>art. 17 c. 1 d. lgs 33/2013</t>
  </si>
  <si>
    <t>art. 17 c. 2 d. lgs 33/2013</t>
  </si>
  <si>
    <t>art. 20 c. 1 d. lgs 33/2013*</t>
  </si>
  <si>
    <t>art. 20 c. 2 d. lgs 33/2013*</t>
  </si>
  <si>
    <t>art. 20 c. 3 d. lgs 33/2013</t>
  </si>
  <si>
    <t>http://www.utilitalia.it/area_lavoro/contratti</t>
  </si>
  <si>
    <r>
      <t xml:space="preserve">tassi di assenza </t>
    </r>
    <r>
      <rPr>
        <b/>
        <sz val="8"/>
        <color indexed="8"/>
        <rFont val="Calibri"/>
        <family val="2"/>
      </rPr>
      <t>in_% su ore lavorabili</t>
    </r>
  </si>
  <si>
    <t>dirigenti</t>
  </si>
  <si>
    <t xml:space="preserve">Altri costi </t>
  </si>
  <si>
    <t>1° trim. 2023</t>
  </si>
  <si>
    <t>2° trim. 2023</t>
  </si>
  <si>
    <t>3° trim. 2023</t>
  </si>
  <si>
    <t>4° trim. 2023</t>
  </si>
  <si>
    <t>anno 2023</t>
  </si>
  <si>
    <t>ANNO 2023</t>
  </si>
  <si>
    <t>a bilancio 2023</t>
  </si>
  <si>
    <t>NOTA: SO.GE.NU.S. S.p.A. si è avvalsa di nr 1 lavoratore a tempo determinato.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</si>
</sst>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 * #,##0.00_-[$₹-44D]_ ;_ * #,##0.00\-[$₹-44D]_ ;_ * &quot;-&quot;??_-[$₹-44D]_ ;_ @_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;[Red]\-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39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/>
    </xf>
    <xf numFmtId="0" fontId="3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70" fontId="42" fillId="0" borderId="10" xfId="0" applyNumberFormat="1" applyFont="1" applyBorder="1" applyAlignment="1">
      <alignment/>
    </xf>
    <xf numFmtId="170" fontId="42" fillId="0" borderId="13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70" fontId="0" fillId="0" borderId="10" xfId="0" applyNumberFormat="1" applyFill="1" applyBorder="1" applyAlignment="1">
      <alignment/>
    </xf>
    <xf numFmtId="170" fontId="0" fillId="0" borderId="0" xfId="0" applyNumberForma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/>
    </xf>
    <xf numFmtId="170" fontId="0" fillId="0" borderId="12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3" fillId="0" borderId="11" xfId="36" applyFont="1" applyBorder="1" applyAlignment="1">
      <alignment horizontal="left"/>
    </xf>
    <xf numFmtId="0" fontId="43" fillId="0" borderId="12" xfId="36" applyFont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wrapText="1"/>
    </xf>
    <xf numFmtId="0" fontId="39" fillId="0" borderId="36" xfId="0" applyFont="1" applyBorder="1" applyAlignment="1">
      <alignment horizontal="left" wrapText="1"/>
    </xf>
    <xf numFmtId="0" fontId="39" fillId="0" borderId="35" xfId="0" applyFont="1" applyBorder="1" applyAlignment="1">
      <alignment horizontal="left" wrapText="1"/>
    </xf>
    <xf numFmtId="0" fontId="39" fillId="0" borderId="37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left" vertical="center" wrapText="1"/>
    </xf>
    <xf numFmtId="0" fontId="28" fillId="0" borderId="39" xfId="36" applyBorder="1" applyAlignment="1">
      <alignment horizontal="left" vertical="center"/>
    </xf>
    <xf numFmtId="0" fontId="43" fillId="0" borderId="40" xfId="36" applyFont="1" applyBorder="1" applyAlignment="1">
      <alignment horizontal="left" vertical="center"/>
    </xf>
    <xf numFmtId="0" fontId="43" fillId="0" borderId="41" xfId="36" applyFont="1" applyBorder="1" applyAlignment="1">
      <alignment horizontal="left" vertical="center"/>
    </xf>
    <xf numFmtId="0" fontId="43" fillId="0" borderId="42" xfId="36" applyFont="1" applyBorder="1" applyAlignment="1">
      <alignment horizontal="left" vertical="center"/>
    </xf>
    <xf numFmtId="0" fontId="43" fillId="0" borderId="43" xfId="36" applyFont="1" applyBorder="1" applyAlignment="1">
      <alignment horizontal="left" vertical="center"/>
    </xf>
    <xf numFmtId="0" fontId="43" fillId="0" borderId="44" xfId="36" applyFont="1" applyBorder="1" applyAlignment="1">
      <alignment horizontal="left" vertical="center"/>
    </xf>
    <xf numFmtId="10" fontId="0" fillId="0" borderId="45" xfId="0" applyNumberForma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area_lavoro/contratt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120" zoomScaleNormal="120" zoomScalePageLayoutView="0" workbookViewId="0" topLeftCell="A19">
      <selection activeCell="H32" sqref="H32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4" width="14.7109375" style="0" bestFit="1" customWidth="1"/>
    <col min="5" max="5" width="15.140625" style="0" customWidth="1"/>
    <col min="6" max="6" width="13.7109375" style="0" bestFit="1" customWidth="1"/>
  </cols>
  <sheetData>
    <row r="1" spans="1:5" ht="15">
      <c r="A1" s="51" t="s">
        <v>52</v>
      </c>
      <c r="B1" s="51"/>
      <c r="C1" s="51"/>
      <c r="D1" s="51"/>
      <c r="E1" s="51"/>
    </row>
    <row r="2" ht="15.75" thickBot="1"/>
    <row r="3" spans="1:5" ht="15">
      <c r="A3" s="39" t="s">
        <v>29</v>
      </c>
      <c r="B3" s="40"/>
      <c r="C3" s="41" t="s">
        <v>30</v>
      </c>
      <c r="D3" s="41"/>
      <c r="E3" s="42"/>
    </row>
    <row r="4" spans="1:5" ht="15.75" thickBot="1">
      <c r="A4" s="46"/>
      <c r="B4" s="47"/>
      <c r="C4" s="47"/>
      <c r="D4" s="47"/>
      <c r="E4" s="48"/>
    </row>
    <row r="5" spans="1:5" ht="30">
      <c r="A5" s="49" t="s">
        <v>37</v>
      </c>
      <c r="B5" s="37" t="s">
        <v>4</v>
      </c>
      <c r="C5" s="6" t="s">
        <v>0</v>
      </c>
      <c r="D5" s="6" t="s">
        <v>1</v>
      </c>
      <c r="E5" s="7" t="s">
        <v>3</v>
      </c>
    </row>
    <row r="6" spans="1:5" ht="15">
      <c r="A6" s="50"/>
      <c r="B6" s="38"/>
      <c r="C6" s="1">
        <v>8</v>
      </c>
      <c r="D6" s="1">
        <v>20</v>
      </c>
      <c r="E6" s="8">
        <f>SUM(C6:D6)</f>
        <v>28</v>
      </c>
    </row>
    <row r="7" spans="1:5" ht="15.75" thickBot="1">
      <c r="A7" s="43"/>
      <c r="B7" s="44"/>
      <c r="C7" s="44"/>
      <c r="D7" s="44"/>
      <c r="E7" s="45"/>
    </row>
    <row r="8" spans="1:5" ht="30">
      <c r="A8" s="49" t="s">
        <v>2</v>
      </c>
      <c r="B8" s="37" t="s">
        <v>5</v>
      </c>
      <c r="C8" s="24" t="s">
        <v>0</v>
      </c>
      <c r="D8" s="24" t="s">
        <v>1</v>
      </c>
      <c r="E8" s="7" t="s">
        <v>3</v>
      </c>
    </row>
    <row r="9" spans="1:5" ht="16.5" customHeight="1">
      <c r="A9" s="50"/>
      <c r="B9" s="38"/>
      <c r="C9" s="2">
        <f>C17</f>
        <v>618502.5499999999</v>
      </c>
      <c r="D9" s="2">
        <f>D17</f>
        <v>975727.85</v>
      </c>
      <c r="E9" s="9">
        <f>E17</f>
        <v>1594230.4000000001</v>
      </c>
    </row>
    <row r="10" spans="1:5" ht="15">
      <c r="A10" s="10" t="s">
        <v>6</v>
      </c>
      <c r="B10" s="1"/>
      <c r="C10" s="22">
        <v>433304.51</v>
      </c>
      <c r="D10" s="3">
        <v>673317.63</v>
      </c>
      <c r="E10" s="23">
        <f aca="true" t="shared" si="0" ref="E10:E16">SUM(C10:D10)</f>
        <v>1106622.1400000001</v>
      </c>
    </row>
    <row r="11" spans="1:6" ht="15">
      <c r="A11" s="10" t="s">
        <v>7</v>
      </c>
      <c r="B11" s="1"/>
      <c r="C11" s="22">
        <v>128222.86</v>
      </c>
      <c r="D11" s="3">
        <v>203065.03</v>
      </c>
      <c r="E11" s="11">
        <f t="shared" si="0"/>
        <v>331287.89</v>
      </c>
      <c r="F11" s="26"/>
    </row>
    <row r="12" spans="1:6" ht="15">
      <c r="A12" s="10" t="s">
        <v>8</v>
      </c>
      <c r="B12" s="1"/>
      <c r="C12" s="25">
        <v>1372.46</v>
      </c>
      <c r="D12" s="25">
        <v>28843</v>
      </c>
      <c r="E12" s="11">
        <f t="shared" si="0"/>
        <v>30215.46</v>
      </c>
      <c r="F12" s="26"/>
    </row>
    <row r="13" spans="1:6" ht="15">
      <c r="A13" s="10" t="s">
        <v>9</v>
      </c>
      <c r="B13" s="1"/>
      <c r="C13" s="3">
        <v>2155</v>
      </c>
      <c r="D13" s="3">
        <v>5991</v>
      </c>
      <c r="E13" s="11">
        <f t="shared" si="0"/>
        <v>8146</v>
      </c>
      <c r="F13" s="26"/>
    </row>
    <row r="14" spans="1:6" ht="15">
      <c r="A14" s="10" t="s">
        <v>10</v>
      </c>
      <c r="B14" s="1"/>
      <c r="C14" s="3">
        <v>17769.9</v>
      </c>
      <c r="D14" s="3">
        <v>0</v>
      </c>
      <c r="E14" s="11">
        <f t="shared" si="0"/>
        <v>17769.9</v>
      </c>
      <c r="F14" s="26"/>
    </row>
    <row r="15" spans="1:5" ht="15">
      <c r="A15" s="10" t="s">
        <v>46</v>
      </c>
      <c r="B15" s="1"/>
      <c r="C15" s="3">
        <f>16.5+4190.71</f>
        <v>4207.21</v>
      </c>
      <c r="D15" s="3">
        <v>17481.96</v>
      </c>
      <c r="E15" s="11">
        <f t="shared" si="0"/>
        <v>21689.17</v>
      </c>
    </row>
    <row r="16" spans="1:5" ht="15">
      <c r="A16" s="10" t="s">
        <v>14</v>
      </c>
      <c r="B16" s="1"/>
      <c r="C16" s="3">
        <v>31470.61</v>
      </c>
      <c r="D16" s="3">
        <v>47029.23</v>
      </c>
      <c r="E16" s="11">
        <f t="shared" si="0"/>
        <v>78499.84</v>
      </c>
    </row>
    <row r="17" spans="1:5" ht="15">
      <c r="A17" s="10" t="s">
        <v>15</v>
      </c>
      <c r="B17" s="1"/>
      <c r="C17" s="22">
        <f>SUM(C10:C16)</f>
        <v>618502.5499999999</v>
      </c>
      <c r="D17" s="22">
        <f>SUM(D10:D16)</f>
        <v>975727.85</v>
      </c>
      <c r="E17" s="23">
        <f>SUM(E10:E16)</f>
        <v>1594230.4000000001</v>
      </c>
    </row>
    <row r="18" spans="1:5" ht="15">
      <c r="A18" s="10" t="s">
        <v>11</v>
      </c>
      <c r="B18" s="1"/>
      <c r="C18" s="3">
        <v>0</v>
      </c>
      <c r="D18" s="3">
        <v>174609.28</v>
      </c>
      <c r="E18" s="11">
        <f>SUM(C18:D18)</f>
        <v>174609.28</v>
      </c>
    </row>
    <row r="19" spans="1:5" ht="15">
      <c r="A19" s="10" t="s">
        <v>12</v>
      </c>
      <c r="B19" s="1"/>
      <c r="C19" s="3"/>
      <c r="D19" s="3"/>
      <c r="E19" s="23">
        <f>SUM(E17:E18)</f>
        <v>1768839.6800000002</v>
      </c>
    </row>
    <row r="20" spans="1:5" ht="15">
      <c r="A20" s="10" t="s">
        <v>53</v>
      </c>
      <c r="B20" s="1"/>
      <c r="C20" s="3"/>
      <c r="D20" s="3"/>
      <c r="E20" s="23">
        <v>1768839.68</v>
      </c>
    </row>
    <row r="21" spans="1:5" ht="15">
      <c r="A21" s="10" t="s">
        <v>13</v>
      </c>
      <c r="B21" s="1"/>
      <c r="C21" s="3"/>
      <c r="D21" s="3"/>
      <c r="E21" s="11">
        <f>E19-E20</f>
        <v>0</v>
      </c>
    </row>
    <row r="22" spans="1:5" ht="15.75" thickBot="1">
      <c r="A22" s="43"/>
      <c r="B22" s="44"/>
      <c r="C22" s="44"/>
      <c r="D22" s="44"/>
      <c r="E22" s="45"/>
    </row>
    <row r="23" spans="1:5" ht="30">
      <c r="A23" s="49" t="s">
        <v>38</v>
      </c>
      <c r="B23" s="37" t="s">
        <v>4</v>
      </c>
      <c r="C23" s="6" t="s">
        <v>0</v>
      </c>
      <c r="D23" s="6" t="s">
        <v>1</v>
      </c>
      <c r="E23" s="7" t="s">
        <v>3</v>
      </c>
    </row>
    <row r="24" spans="1:5" ht="15">
      <c r="A24" s="50"/>
      <c r="B24" s="38"/>
      <c r="C24" s="3">
        <v>0</v>
      </c>
      <c r="D24" s="3">
        <v>0</v>
      </c>
      <c r="E24" s="11">
        <f>SUM(C24:D24)</f>
        <v>0</v>
      </c>
    </row>
    <row r="25" spans="1:5" ht="15.75" thickBot="1">
      <c r="A25" s="43"/>
      <c r="B25" s="44"/>
      <c r="C25" s="44"/>
      <c r="D25" s="44"/>
      <c r="E25" s="45"/>
    </row>
    <row r="26" spans="1:5" ht="30">
      <c r="A26" s="49" t="s">
        <v>39</v>
      </c>
      <c r="B26" s="37" t="s">
        <v>4</v>
      </c>
      <c r="C26" s="6" t="s">
        <v>0</v>
      </c>
      <c r="D26" s="6" t="s">
        <v>1</v>
      </c>
      <c r="E26" s="7" t="s">
        <v>3</v>
      </c>
    </row>
    <row r="27" spans="1:5" ht="15">
      <c r="A27" s="50"/>
      <c r="B27" s="38"/>
      <c r="C27" s="3">
        <v>0</v>
      </c>
      <c r="D27" s="3">
        <v>0</v>
      </c>
      <c r="E27" s="11">
        <v>0</v>
      </c>
    </row>
    <row r="28" spans="1:5" ht="15.75" thickBot="1">
      <c r="A28" s="43"/>
      <c r="B28" s="44"/>
      <c r="C28" s="44"/>
      <c r="D28" s="44"/>
      <c r="E28" s="45"/>
    </row>
    <row r="29" spans="1:5" ht="26.25">
      <c r="A29" s="66" t="s">
        <v>31</v>
      </c>
      <c r="B29" s="27" t="s">
        <v>44</v>
      </c>
      <c r="C29" s="6" t="s">
        <v>36</v>
      </c>
      <c r="D29" s="6" t="s">
        <v>45</v>
      </c>
      <c r="E29" s="7" t="s">
        <v>35</v>
      </c>
    </row>
    <row r="30" spans="1:5" ht="15">
      <c r="A30" s="67"/>
      <c r="B30" s="28" t="s">
        <v>47</v>
      </c>
      <c r="C30" s="81">
        <v>0.1746</v>
      </c>
      <c r="D30" s="81">
        <v>0.16</v>
      </c>
      <c r="E30" s="82">
        <v>0.2031</v>
      </c>
    </row>
    <row r="31" spans="1:5" ht="15">
      <c r="A31" s="67"/>
      <c r="B31" s="28" t="s">
        <v>48</v>
      </c>
      <c r="C31" s="81">
        <v>0.1173</v>
      </c>
      <c r="D31" s="81">
        <v>0.0513</v>
      </c>
      <c r="E31" s="82">
        <v>0.1657</v>
      </c>
    </row>
    <row r="32" spans="1:5" ht="15">
      <c r="A32" s="67"/>
      <c r="B32" s="28" t="s">
        <v>49</v>
      </c>
      <c r="C32" s="81">
        <v>0.2445</v>
      </c>
      <c r="D32" s="81">
        <v>0.2051</v>
      </c>
      <c r="E32" s="82">
        <v>0.293</v>
      </c>
    </row>
    <row r="33" spans="1:5" ht="15">
      <c r="A33" s="67"/>
      <c r="B33" s="28" t="s">
        <v>50</v>
      </c>
      <c r="C33" s="81">
        <v>0.2051</v>
      </c>
      <c r="D33" s="81">
        <v>0.0127</v>
      </c>
      <c r="E33" s="83">
        <v>0.1768</v>
      </c>
    </row>
    <row r="34" spans="1:5" ht="15">
      <c r="A34" s="68"/>
      <c r="B34" s="28" t="s">
        <v>51</v>
      </c>
      <c r="C34" s="83">
        <f>(SUM(C30:C33))/4</f>
        <v>0.185375</v>
      </c>
      <c r="D34" s="83">
        <f>(SUM(D30:D33))/4</f>
        <v>0.107275</v>
      </c>
      <c r="E34" s="83">
        <f>(SUM(E30:E33))/4</f>
        <v>0.20965</v>
      </c>
    </row>
    <row r="35" spans="1:5" ht="15.75" thickBot="1">
      <c r="A35" s="43"/>
      <c r="B35" s="44"/>
      <c r="C35" s="44"/>
      <c r="D35" s="44"/>
      <c r="E35" s="45"/>
    </row>
    <row r="36" spans="1:5" ht="15">
      <c r="A36" s="69" t="s">
        <v>32</v>
      </c>
      <c r="B36" s="70"/>
      <c r="C36" s="75" t="s">
        <v>43</v>
      </c>
      <c r="D36" s="76"/>
      <c r="E36" s="77"/>
    </row>
    <row r="37" spans="1:5" ht="15">
      <c r="A37" s="71"/>
      <c r="B37" s="72"/>
      <c r="C37" s="78"/>
      <c r="D37" s="79"/>
      <c r="E37" s="80"/>
    </row>
    <row r="38" spans="1:5" ht="15.75" thickBot="1">
      <c r="A38" s="43"/>
      <c r="B38" s="44"/>
      <c r="C38" s="44"/>
      <c r="D38" s="44"/>
      <c r="E38" s="45"/>
    </row>
    <row r="39" spans="1:5" ht="15" customHeight="1">
      <c r="A39" s="49" t="s">
        <v>40</v>
      </c>
      <c r="B39" s="37" t="s">
        <v>19</v>
      </c>
      <c r="C39" s="6" t="s">
        <v>16</v>
      </c>
      <c r="D39" s="6" t="s">
        <v>1</v>
      </c>
      <c r="E39" s="7" t="s">
        <v>3</v>
      </c>
    </row>
    <row r="40" spans="1:5" ht="30" customHeight="1">
      <c r="A40" s="74"/>
      <c r="B40" s="38"/>
      <c r="C40" s="3">
        <v>7164.62</v>
      </c>
      <c r="D40" s="3">
        <v>19840.48</v>
      </c>
      <c r="E40" s="11">
        <f>SUM(C40:D40)</f>
        <v>27005.1</v>
      </c>
    </row>
    <row r="41" spans="1:5" ht="30" customHeight="1">
      <c r="A41" s="50"/>
      <c r="B41" s="19" t="s">
        <v>20</v>
      </c>
      <c r="C41" s="3">
        <f>C40</f>
        <v>7164.62</v>
      </c>
      <c r="D41" s="3">
        <f>D40</f>
        <v>19840.48</v>
      </c>
      <c r="E41" s="11">
        <f>SUM(C41:D41)</f>
        <v>27005.1</v>
      </c>
    </row>
    <row r="42" spans="1:5" ht="15">
      <c r="A42" s="10" t="s">
        <v>17</v>
      </c>
      <c r="B42" s="1" t="s">
        <v>18</v>
      </c>
      <c r="C42" s="1"/>
      <c r="D42" s="1"/>
      <c r="E42" s="8"/>
    </row>
    <row r="43" spans="1:5" ht="15.75" thickBot="1">
      <c r="A43" s="34"/>
      <c r="B43" s="35"/>
      <c r="C43" s="35"/>
      <c r="D43" s="35"/>
      <c r="E43" s="36"/>
    </row>
    <row r="44" spans="1:5" ht="30" customHeight="1">
      <c r="A44" s="49" t="s">
        <v>41</v>
      </c>
      <c r="B44" s="12" t="s">
        <v>22</v>
      </c>
      <c r="C44" s="6" t="s">
        <v>16</v>
      </c>
      <c r="D44" s="6" t="s">
        <v>1</v>
      </c>
      <c r="E44" s="31"/>
    </row>
    <row r="45" spans="1:5" ht="15">
      <c r="A45" s="74"/>
      <c r="B45" s="4" t="s">
        <v>21</v>
      </c>
      <c r="C45" s="3">
        <v>1023.52</v>
      </c>
      <c r="D45" s="3">
        <v>1102.25</v>
      </c>
      <c r="E45" s="32"/>
    </row>
    <row r="46" spans="1:5" ht="15">
      <c r="A46" s="74"/>
      <c r="B46" s="4" t="s">
        <v>23</v>
      </c>
      <c r="C46" s="3">
        <v>1285.96</v>
      </c>
      <c r="D46" s="3">
        <v>1296.78</v>
      </c>
      <c r="E46" s="32"/>
    </row>
    <row r="47" spans="1:5" ht="15">
      <c r="A47" s="50"/>
      <c r="B47" s="4" t="s">
        <v>24</v>
      </c>
      <c r="C47" s="3">
        <v>707.1</v>
      </c>
      <c r="D47" s="3">
        <v>992.3</v>
      </c>
      <c r="E47" s="32"/>
    </row>
    <row r="48" spans="1:5" ht="15">
      <c r="A48" s="18"/>
      <c r="B48" s="73"/>
      <c r="C48" s="73"/>
      <c r="D48" s="73"/>
      <c r="E48" s="32"/>
    </row>
    <row r="49" spans="1:5" ht="15">
      <c r="A49" s="18"/>
      <c r="B49" s="4" t="s">
        <v>27</v>
      </c>
      <c r="C49" s="5">
        <f>((C46-C45)/C45)</f>
        <v>0.25640925433797096</v>
      </c>
      <c r="D49" s="5">
        <f>((D46-D45)/D45)</f>
        <v>0.17648446359718756</v>
      </c>
      <c r="E49" s="32"/>
    </row>
    <row r="50" spans="1:5" ht="15">
      <c r="A50" s="18"/>
      <c r="B50" s="4" t="s">
        <v>28</v>
      </c>
      <c r="C50" s="5">
        <f>((C47-C45)/C45)</f>
        <v>-0.3091488197592621</v>
      </c>
      <c r="D50" s="5">
        <f>((D47-D45)/D45)</f>
        <v>-0.09975051031980045</v>
      </c>
      <c r="E50" s="32"/>
    </row>
    <row r="51" spans="1:5" ht="15">
      <c r="A51" s="10" t="s">
        <v>17</v>
      </c>
      <c r="B51" s="1" t="s">
        <v>18</v>
      </c>
      <c r="C51" s="1"/>
      <c r="D51" s="1"/>
      <c r="E51" s="33"/>
    </row>
    <row r="52" spans="1:5" ht="15.75" thickBot="1">
      <c r="A52" s="34"/>
      <c r="B52" s="35"/>
      <c r="C52" s="35"/>
      <c r="D52" s="35"/>
      <c r="E52" s="36"/>
    </row>
    <row r="53" spans="1:5" ht="15">
      <c r="A53" s="64" t="s">
        <v>42</v>
      </c>
      <c r="B53" s="13" t="s">
        <v>25</v>
      </c>
      <c r="C53" s="14"/>
      <c r="D53" s="15"/>
      <c r="E53" s="16">
        <v>0</v>
      </c>
    </row>
    <row r="54" spans="1:5" ht="15">
      <c r="A54" s="65"/>
      <c r="B54" s="1" t="s">
        <v>26</v>
      </c>
      <c r="C54" s="1"/>
      <c r="D54" s="1"/>
      <c r="E54" s="17">
        <v>0</v>
      </c>
    </row>
    <row r="55" spans="1:5" ht="15.75" thickBot="1">
      <c r="A55" s="61"/>
      <c r="B55" s="62"/>
      <c r="C55" s="62"/>
      <c r="D55" s="62"/>
      <c r="E55" s="63"/>
    </row>
    <row r="56" spans="1:5" ht="32.25" customHeight="1">
      <c r="A56" s="55" t="s">
        <v>33</v>
      </c>
      <c r="B56" s="58" t="s">
        <v>34</v>
      </c>
      <c r="C56" s="20" t="s">
        <v>35</v>
      </c>
      <c r="D56" s="20"/>
      <c r="E56" s="29">
        <v>0</v>
      </c>
    </row>
    <row r="57" spans="1:5" ht="32.25" customHeight="1">
      <c r="A57" s="56"/>
      <c r="B57" s="59"/>
      <c r="C57" s="1" t="s">
        <v>36</v>
      </c>
      <c r="D57" s="1"/>
      <c r="E57" s="11">
        <v>16.5</v>
      </c>
    </row>
    <row r="58" spans="1:5" ht="32.25" customHeight="1" thickBot="1">
      <c r="A58" s="57"/>
      <c r="B58" s="60"/>
      <c r="C58" s="21" t="s">
        <v>3</v>
      </c>
      <c r="D58" s="21"/>
      <c r="E58" s="30">
        <f>SUM(E56:E57)</f>
        <v>16.5</v>
      </c>
    </row>
    <row r="59" spans="1:5" ht="15.75" thickBot="1">
      <c r="A59" s="52"/>
      <c r="B59" s="53"/>
      <c r="C59" s="53"/>
      <c r="D59" s="53"/>
      <c r="E59" s="54"/>
    </row>
    <row r="60" ht="15">
      <c r="A60" t="s">
        <v>54</v>
      </c>
    </row>
  </sheetData>
  <sheetProtection/>
  <mergeCells count="33">
    <mergeCell ref="A22:E22"/>
    <mergeCell ref="A25:E25"/>
    <mergeCell ref="A26:A27"/>
    <mergeCell ref="A44:A47"/>
    <mergeCell ref="B23:B24"/>
    <mergeCell ref="C36:E37"/>
    <mergeCell ref="A38:E38"/>
    <mergeCell ref="A29:A34"/>
    <mergeCell ref="A28:E28"/>
    <mergeCell ref="A36:B37"/>
    <mergeCell ref="B48:D48"/>
    <mergeCell ref="B39:B40"/>
    <mergeCell ref="A39:A41"/>
    <mergeCell ref="A5:A6"/>
    <mergeCell ref="A8:A9"/>
    <mergeCell ref="A23:A24"/>
    <mergeCell ref="A1:E1"/>
    <mergeCell ref="A59:E59"/>
    <mergeCell ref="A52:E52"/>
    <mergeCell ref="A56:A58"/>
    <mergeCell ref="B56:B58"/>
    <mergeCell ref="A55:E55"/>
    <mergeCell ref="A53:A54"/>
    <mergeCell ref="E44:E51"/>
    <mergeCell ref="A43:E43"/>
    <mergeCell ref="B26:B27"/>
    <mergeCell ref="A3:B3"/>
    <mergeCell ref="C3:E3"/>
    <mergeCell ref="A35:E35"/>
    <mergeCell ref="B5:B6"/>
    <mergeCell ref="B8:B9"/>
    <mergeCell ref="A4:E4"/>
    <mergeCell ref="A7:E7"/>
  </mergeCells>
  <hyperlinks>
    <hyperlink ref="C3:E3" r:id="rId1" display="link organigramma"/>
    <hyperlink ref="C36" r:id="rId2" display="http://www.utilitalia.it/area_lavoro/contratti"/>
  </hyperlink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portrait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2023-04-12T08:00:53Z</cp:lastPrinted>
  <dcterms:created xsi:type="dcterms:W3CDTF">2015-11-27T14:57:07Z</dcterms:created>
  <dcterms:modified xsi:type="dcterms:W3CDTF">2024-03-04T11:33:27Z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